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men.lux\srv\SNJ\private\Division_Transition\Programmes\Service Volontaire\SVI\SVC\SVC\Harmonisation SVC SVE\Accueil\1. Version\"/>
    </mc:Choice>
  </mc:AlternateContent>
  <xr:revisionPtr revIDLastSave="0" documentId="13_ncr:1_{6231D090-02CB-4E08-A9A2-F5E9C0F0BA2C}" xr6:coauthVersionLast="47" xr6:coauthVersionMax="47" xr10:uidLastSave="{00000000-0000-0000-0000-000000000000}"/>
  <bookViews>
    <workbookView xWindow="1950" yWindow="1950" windowWidth="36000" windowHeight="19185" xr2:uid="{4BBB104F-F5A1-418D-B11A-C187755E9172}"/>
  </bookViews>
  <sheets>
    <sheet name="Tabelle1" sheetId="1" r:id="rId1"/>
  </sheets>
  <definedNames>
    <definedName name="_Hlk154048056" localSheetId="0">Tabelle1!$A$11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2" i="1" l="1"/>
  <c r="C32" i="1"/>
  <c r="C31" i="1"/>
  <c r="F31" i="1"/>
  <c r="F24" i="1"/>
  <c r="C27" i="1"/>
  <c r="B19" i="1"/>
  <c r="C17" i="1" l="1"/>
  <c r="F2" i="1" l="1"/>
  <c r="B18" i="1" l="1"/>
  <c r="B17" i="1" l="1"/>
  <c r="B20" i="1" l="1"/>
  <c r="C24" i="1"/>
  <c r="C30" i="1"/>
  <c r="C25" i="1" l="1"/>
  <c r="F25" i="1" s="1"/>
  <c r="B21" i="1"/>
</calcChain>
</file>

<file path=xl/sharedStrings.xml><?xml version="1.0" encoding="utf-8"?>
<sst xmlns="http://schemas.openxmlformats.org/spreadsheetml/2006/main" count="44" uniqueCount="37">
  <si>
    <t>Costs related to travelling</t>
  </si>
  <si>
    <t>Contribution Category</t>
  </si>
  <si>
    <t>Amount</t>
  </si>
  <si>
    <t>Details</t>
  </si>
  <si>
    <t>Duration of activity (days)</t>
  </si>
  <si>
    <t>Costs related to travelling *</t>
  </si>
  <si>
    <t>Total</t>
  </si>
  <si>
    <t xml:space="preserve"> months</t>
  </si>
  <si>
    <t>Organisational support:</t>
  </si>
  <si>
    <t xml:space="preserve">activity costs </t>
  </si>
  <si>
    <t xml:space="preserve">Funds for accommodation </t>
  </si>
  <si>
    <t>Funds for food allowance</t>
  </si>
  <si>
    <t>Start Date</t>
  </si>
  <si>
    <t>End Date</t>
  </si>
  <si>
    <t>monthly</t>
  </si>
  <si>
    <t>1st and 15th day of the month</t>
  </si>
  <si>
    <t>14th or last day of the month</t>
  </si>
  <si>
    <t>Required minimum stay duration abroad: 6 months</t>
  </si>
  <si>
    <t>First name SURNAME of the volunteer</t>
  </si>
  <si>
    <t>CALCULATOR</t>
  </si>
  <si>
    <t>*Indexation according to Luxembourgish law. (May 2025)</t>
  </si>
  <si>
    <t>LIVING AND ORGANISATIONAL SUPPORT TABLE OF GRANTS - Hosting</t>
  </si>
  <si>
    <t>Organisational support: management costs</t>
  </si>
  <si>
    <t xml:space="preserve">Hosting organisation </t>
  </si>
  <si>
    <t>max 580,82 € per month</t>
  </si>
  <si>
    <t>Reimbursement for expenses such as vaccination, visa, residence permit, and travel costs based on submitted receipts, up to a maximum amount of €968,04 €.</t>
  </si>
  <si>
    <t>Accommodation must be provided, arranged and paid for by the hosting organisation. Costs are reimbursed up to 580.82 € per month on the basis of receipts, including 30.00 € for management costs, leaving 550.82 € for accommodation.</t>
  </si>
  <si>
    <t>Organisational support: funds for accommodation &amp; management costs (per month) *</t>
  </si>
  <si>
    <t>Pocket Money 
(per month) *</t>
  </si>
  <si>
    <t>Please enter the values in the grey-colored fields. The total amount for 'Organisational support' is calculated automatically. Funds for accommodation and costs related to travelling will be reimbursed up to the maximum amount based on receipts.</t>
  </si>
  <si>
    <t>A monthly allowance paid directly into the participant’s bank account in Luxembourg.</t>
  </si>
  <si>
    <t>A monthly food allowance contributing to daily living expenses is paid into the participant’s bank account in Luxembourg.</t>
  </si>
  <si>
    <t xml:space="preserve">Organisational support: funds for accommodation &amp; management costs </t>
  </si>
  <si>
    <t>Funds for food allowance 
(per month) *</t>
  </si>
  <si>
    <t>participant</t>
  </si>
  <si>
    <t>Pocket Money</t>
  </si>
  <si>
    <t>Participant allowance (amount transferred to participant per month)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</si>
</sst>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4"/>
      <color theme="1"/>
      <name val="Calibri Light"/>
      <family val="2"/>
      <scheme val="major"/>
    </font>
    <font>
      <sz val="4"/>
      <color theme="1"/>
      <name val="Calibri"/>
      <family val="2"/>
      <scheme val="minor"/>
    </font>
    <font>
      <sz val="4"/>
      <color theme="1"/>
      <name val="Calibri Light"/>
      <family val="2"/>
      <scheme val="major"/>
    </font>
    <font>
      <b/>
      <sz val="12"/>
      <color theme="2" tint="-0.749992370372631"/>
      <name val="Calibri Light"/>
      <family val="2"/>
      <scheme val="major"/>
    </font>
    <font>
      <sz val="11"/>
      <color theme="1"/>
      <name val="Calibri"/>
      <family val="2"/>
    </font>
    <font>
      <sz val="9"/>
      <color theme="1"/>
      <name val="Calibri"/>
      <family val="2"/>
    </font>
    <font>
      <b/>
      <sz val="11"/>
      <color theme="1"/>
      <name val="Calibri"/>
      <family val="2"/>
    </font>
    <font>
      <i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  <border>
      <left/>
      <right style="medium">
        <color indexed="64"/>
      </right>
      <top style="thin">
        <color theme="0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theme="0" tint="-0.14999847407452621"/>
      </top>
      <bottom style="thin">
        <color theme="0"/>
      </bottom>
      <diagonal/>
    </border>
    <border>
      <left/>
      <right style="thin">
        <color indexed="64"/>
      </right>
      <top style="thin">
        <color theme="0" tint="-0.14999847407452621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 tint="-0.249977111117893"/>
      </top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4" fillId="0" borderId="0" applyNumberFormat="0" applyFill="0" applyBorder="0" applyProtection="0">
      <alignment vertical="top" wrapText="1"/>
    </xf>
  </cellStyleXfs>
  <cellXfs count="124">
    <xf numFmtId="0" fontId="0" fillId="0" borderId="0" xfId="0"/>
    <xf numFmtId="0" fontId="2" fillId="5" borderId="3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0" xfId="0" applyFont="1" applyFill="1" applyBorder="1" applyAlignment="1">
      <alignment horizontal="left" vertical="center" wrapText="1"/>
    </xf>
    <xf numFmtId="0" fontId="5" fillId="0" borderId="0" xfId="0" applyFont="1"/>
    <xf numFmtId="0" fontId="6" fillId="4" borderId="2" xfId="0" applyFont="1" applyFill="1" applyBorder="1" applyAlignment="1">
      <alignment horizontal="left" vertical="top" wrapText="1"/>
    </xf>
    <xf numFmtId="0" fontId="2" fillId="5" borderId="10" xfId="0" applyFont="1" applyFill="1" applyBorder="1" applyAlignment="1">
      <alignment horizontal="left" vertical="center" wrapText="1"/>
    </xf>
    <xf numFmtId="0" fontId="4" fillId="5" borderId="8" xfId="0" applyFont="1" applyFill="1" applyBorder="1" applyAlignment="1">
      <alignment horizontal="left" vertical="center" wrapText="1"/>
    </xf>
    <xf numFmtId="0" fontId="4" fillId="5" borderId="9" xfId="0" applyFont="1" applyFill="1" applyBorder="1" applyAlignment="1">
      <alignment horizontal="left" vertical="center" wrapText="1"/>
    </xf>
    <xf numFmtId="0" fontId="6" fillId="4" borderId="13" xfId="0" applyFont="1" applyFill="1" applyBorder="1" applyAlignment="1">
      <alignment horizontal="left" vertical="top" wrapText="1"/>
    </xf>
    <xf numFmtId="0" fontId="1" fillId="3" borderId="22" xfId="0" applyFont="1" applyFill="1" applyBorder="1" applyAlignment="1">
      <alignment horizontal="left" vertical="top" wrapText="1"/>
    </xf>
    <xf numFmtId="0" fontId="1" fillId="4" borderId="22" xfId="0" applyFont="1" applyFill="1" applyBorder="1" applyAlignment="1">
      <alignment wrapText="1"/>
    </xf>
    <xf numFmtId="0" fontId="6" fillId="4" borderId="21" xfId="0" applyFont="1" applyFill="1" applyBorder="1" applyAlignment="1">
      <alignment wrapText="1"/>
    </xf>
    <xf numFmtId="8" fontId="1" fillId="2" borderId="23" xfId="0" applyNumberFormat="1" applyFont="1" applyFill="1" applyBorder="1" applyAlignment="1">
      <alignment horizontal="left" vertical="top" wrapText="1"/>
    </xf>
    <xf numFmtId="8" fontId="1" fillId="4" borderId="24" xfId="0" applyNumberFormat="1" applyFont="1" applyFill="1" applyBorder="1" applyAlignment="1">
      <alignment horizontal="left" vertical="center" wrapText="1"/>
    </xf>
    <xf numFmtId="8" fontId="6" fillId="4" borderId="25" xfId="0" applyNumberFormat="1" applyFont="1" applyFill="1" applyBorder="1" applyAlignment="1">
      <alignment horizontal="left" vertical="center" wrapText="1"/>
    </xf>
    <xf numFmtId="0" fontId="3" fillId="0" borderId="5" xfId="0" applyFont="1" applyBorder="1"/>
    <xf numFmtId="0" fontId="8" fillId="0" borderId="8" xfId="0" applyFont="1" applyBorder="1" applyAlignment="1">
      <alignment vertical="center" wrapText="1"/>
    </xf>
    <xf numFmtId="0" fontId="9" fillId="0" borderId="16" xfId="0" applyFont="1" applyBorder="1" applyAlignment="1">
      <alignment horizontal="justify" vertical="center" wrapText="1"/>
    </xf>
    <xf numFmtId="0" fontId="10" fillId="0" borderId="16" xfId="0" applyFont="1" applyBorder="1" applyAlignment="1">
      <alignment horizontal="justify" vertical="center" wrapText="1"/>
    </xf>
    <xf numFmtId="0" fontId="10" fillId="0" borderId="31" xfId="0" applyFont="1" applyBorder="1" applyAlignment="1">
      <alignment horizontal="justify" vertical="center" wrapText="1"/>
    </xf>
    <xf numFmtId="0" fontId="8" fillId="0" borderId="5" xfId="0" applyFont="1" applyBorder="1" applyAlignment="1">
      <alignment vertical="center" wrapText="1"/>
    </xf>
    <xf numFmtId="0" fontId="0" fillId="0" borderId="29" xfId="0" applyBorder="1"/>
    <xf numFmtId="0" fontId="0" fillId="0" borderId="15" xfId="0" applyBorder="1"/>
    <xf numFmtId="0" fontId="0" fillId="0" borderId="33" xfId="0" applyBorder="1"/>
    <xf numFmtId="0" fontId="0" fillId="0" borderId="34" xfId="0" applyNumberFormat="1" applyBorder="1"/>
    <xf numFmtId="0" fontId="0" fillId="0" borderId="29" xfId="0" applyFill="1" applyBorder="1" applyAlignment="1">
      <alignment horizontal="left" vertical="top"/>
    </xf>
    <xf numFmtId="0" fontId="11" fillId="6" borderId="35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vertical="center" wrapText="1"/>
    </xf>
    <xf numFmtId="0" fontId="11" fillId="6" borderId="37" xfId="0" applyFont="1" applyFill="1" applyBorder="1" applyAlignment="1">
      <alignment horizontal="center" vertical="center" wrapText="1"/>
    </xf>
    <xf numFmtId="9" fontId="0" fillId="0" borderId="38" xfId="0" applyNumberFormat="1" applyBorder="1"/>
    <xf numFmtId="0" fontId="0" fillId="0" borderId="43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45" xfId="0" applyBorder="1"/>
    <xf numFmtId="164" fontId="0" fillId="0" borderId="44" xfId="0" applyNumberFormat="1" applyBorder="1"/>
    <xf numFmtId="0" fontId="0" fillId="0" borderId="50" xfId="0" applyBorder="1"/>
    <xf numFmtId="0" fontId="0" fillId="0" borderId="27" xfId="0" applyNumberFormat="1" applyBorder="1"/>
    <xf numFmtId="8" fontId="0" fillId="7" borderId="27" xfId="0" applyNumberFormat="1" applyFill="1" applyBorder="1"/>
    <xf numFmtId="8" fontId="0" fillId="7" borderId="15" xfId="0" applyNumberFormat="1" applyFill="1" applyBorder="1"/>
    <xf numFmtId="8" fontId="0" fillId="7" borderId="32" xfId="0" applyNumberFormat="1" applyFill="1" applyBorder="1"/>
    <xf numFmtId="8" fontId="0" fillId="7" borderId="29" xfId="0" applyNumberFormat="1" applyFill="1" applyBorder="1"/>
    <xf numFmtId="8" fontId="0" fillId="7" borderId="53" xfId="0" applyNumberFormat="1" applyFill="1" applyBorder="1"/>
    <xf numFmtId="8" fontId="1" fillId="3" borderId="24" xfId="0" applyNumberFormat="1" applyFont="1" applyFill="1" applyBorder="1" applyAlignment="1">
      <alignment horizontal="left" vertical="top" wrapText="1"/>
    </xf>
    <xf numFmtId="0" fontId="3" fillId="8" borderId="0" xfId="0" applyFont="1" applyFill="1" applyBorder="1" applyAlignment="1">
      <alignment horizontal="center"/>
    </xf>
    <xf numFmtId="0" fontId="3" fillId="8" borderId="0" xfId="0" applyFont="1" applyFill="1" applyBorder="1" applyAlignment="1">
      <alignment horizontal="left"/>
    </xf>
    <xf numFmtId="0" fontId="8" fillId="0" borderId="15" xfId="0" applyFont="1" applyBorder="1" applyAlignment="1">
      <alignment horizontal="justify" vertical="center" wrapText="1"/>
    </xf>
    <xf numFmtId="0" fontId="0" fillId="0" borderId="31" xfId="0" applyBorder="1"/>
    <xf numFmtId="8" fontId="0" fillId="7" borderId="30" xfId="0" applyNumberFormat="1" applyFill="1" applyBorder="1"/>
    <xf numFmtId="0" fontId="8" fillId="0" borderId="30" xfId="0" applyFont="1" applyBorder="1" applyAlignment="1">
      <alignment vertical="center" wrapText="1"/>
    </xf>
    <xf numFmtId="0" fontId="8" fillId="0" borderId="27" xfId="0" applyFont="1" applyBorder="1" applyAlignment="1">
      <alignment horizontal="justify" vertical="center" wrapText="1"/>
    </xf>
    <xf numFmtId="0" fontId="8" fillId="0" borderId="6" xfId="0" applyFont="1" applyBorder="1" applyAlignment="1">
      <alignment vertical="center" wrapText="1"/>
    </xf>
    <xf numFmtId="0" fontId="0" fillId="0" borderId="36" xfId="0" applyBorder="1"/>
    <xf numFmtId="8" fontId="0" fillId="7" borderId="7" xfId="0" applyNumberFormat="1" applyFill="1" applyBorder="1"/>
    <xf numFmtId="0" fontId="1" fillId="2" borderId="17" xfId="0" applyFont="1" applyFill="1" applyBorder="1" applyAlignment="1">
      <alignment horizontal="left" wrapText="1"/>
    </xf>
    <xf numFmtId="0" fontId="1" fillId="9" borderId="22" xfId="0" applyFont="1" applyFill="1" applyBorder="1" applyAlignment="1">
      <alignment wrapText="1"/>
    </xf>
    <xf numFmtId="8" fontId="1" fillId="9" borderId="24" xfId="0" applyNumberFormat="1" applyFont="1" applyFill="1" applyBorder="1" applyAlignment="1">
      <alignment horizontal="left" vertical="top" wrapText="1"/>
    </xf>
    <xf numFmtId="14" fontId="13" fillId="10" borderId="0" xfId="0" applyNumberFormat="1" applyFont="1" applyFill="1"/>
    <xf numFmtId="8" fontId="8" fillId="7" borderId="14" xfId="0" applyNumberFormat="1" applyFont="1" applyFill="1" applyBorder="1" applyAlignment="1">
      <alignment horizontal="center" vertical="center" wrapText="1"/>
    </xf>
    <xf numFmtId="8" fontId="8" fillId="7" borderId="30" xfId="0" applyNumberFormat="1" applyFont="1" applyFill="1" applyBorder="1" applyAlignment="1">
      <alignment horizontal="center" vertical="center" wrapText="1"/>
    </xf>
    <xf numFmtId="14" fontId="13" fillId="10" borderId="55" xfId="0" applyNumberFormat="1" applyFont="1" applyFill="1" applyBorder="1"/>
    <xf numFmtId="0" fontId="0" fillId="0" borderId="31" xfId="0" applyBorder="1" applyAlignment="1"/>
    <xf numFmtId="0" fontId="0" fillId="0" borderId="30" xfId="0" applyBorder="1" applyAlignment="1"/>
    <xf numFmtId="0" fontId="0" fillId="0" borderId="4" xfId="0" applyBorder="1"/>
    <xf numFmtId="8" fontId="0" fillId="0" borderId="0" xfId="0" applyNumberFormat="1"/>
    <xf numFmtId="0" fontId="0" fillId="0" borderId="14" xfId="0" applyBorder="1"/>
    <xf numFmtId="0" fontId="8" fillId="0" borderId="5" xfId="0" applyFont="1" applyBorder="1" applyAlignment="1">
      <alignment horizontal="justify" vertical="center" wrapText="1"/>
    </xf>
    <xf numFmtId="0" fontId="8" fillId="0" borderId="27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8" fontId="0" fillId="7" borderId="14" xfId="0" applyNumberFormat="1" applyFill="1" applyBorder="1" applyAlignment="1">
      <alignment horizontal="center"/>
    </xf>
    <xf numFmtId="0" fontId="0" fillId="7" borderId="30" xfId="0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12" fillId="8" borderId="5" xfId="0" applyFont="1" applyFill="1" applyBorder="1" applyAlignment="1">
      <alignment horizontal="left"/>
    </xf>
    <xf numFmtId="0" fontId="12" fillId="8" borderId="6" xfId="0" applyFont="1" applyFill="1" applyBorder="1" applyAlignment="1">
      <alignment horizontal="left"/>
    </xf>
    <xf numFmtId="0" fontId="12" fillId="8" borderId="7" xfId="0" applyFont="1" applyFill="1" applyBorder="1" applyAlignment="1">
      <alignment horizontal="left"/>
    </xf>
    <xf numFmtId="0" fontId="1" fillId="9" borderId="54" xfId="0" applyFont="1" applyFill="1" applyBorder="1" applyAlignment="1">
      <alignment horizontal="left" vertical="top" wrapText="1"/>
    </xf>
    <xf numFmtId="0" fontId="1" fillId="9" borderId="0" xfId="0" applyFont="1" applyFill="1" applyBorder="1" applyAlignment="1">
      <alignment horizontal="left" vertical="top" wrapText="1"/>
    </xf>
    <xf numFmtId="0" fontId="1" fillId="9" borderId="9" xfId="0" applyFont="1" applyFill="1" applyBorder="1" applyAlignment="1">
      <alignment horizontal="left" vertical="top" wrapText="1"/>
    </xf>
    <xf numFmtId="0" fontId="3" fillId="0" borderId="14" xfId="0" applyFont="1" applyBorder="1" applyAlignment="1">
      <alignment horizontal="left" wrapText="1"/>
    </xf>
    <xf numFmtId="0" fontId="3" fillId="0" borderId="31" xfId="0" applyFont="1" applyBorder="1" applyAlignment="1">
      <alignment horizontal="left" wrapText="1"/>
    </xf>
    <xf numFmtId="0" fontId="3" fillId="0" borderId="30" xfId="0" applyFont="1" applyBorder="1" applyAlignment="1">
      <alignment horizontal="left" wrapText="1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1" xfId="0" applyBorder="1" applyAlignment="1">
      <alignment horizontal="center"/>
    </xf>
    <xf numFmtId="8" fontId="0" fillId="7" borderId="26" xfId="0" applyNumberFormat="1" applyFill="1" applyBorder="1" applyAlignment="1">
      <alignment horizontal="center"/>
    </xf>
    <xf numFmtId="0" fontId="0" fillId="7" borderId="29" xfId="0" applyFill="1" applyBorder="1" applyAlignment="1">
      <alignment horizontal="center"/>
    </xf>
    <xf numFmtId="0" fontId="3" fillId="0" borderId="19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1" fillId="3" borderId="0" xfId="0" applyFont="1" applyFill="1" applyBorder="1" applyAlignment="1">
      <alignment horizontal="left" vertical="top" wrapText="1"/>
    </xf>
    <xf numFmtId="0" fontId="1" fillId="3" borderId="9" xfId="0" applyFont="1" applyFill="1" applyBorder="1" applyAlignment="1">
      <alignment horizontal="left" vertical="top" wrapText="1"/>
    </xf>
    <xf numFmtId="0" fontId="1" fillId="4" borderId="0" xfId="0" applyFont="1" applyFill="1" applyBorder="1" applyAlignment="1">
      <alignment horizontal="left" vertical="top" wrapText="1"/>
    </xf>
    <xf numFmtId="0" fontId="1" fillId="4" borderId="9" xfId="0" applyFont="1" applyFill="1" applyBorder="1" applyAlignment="1">
      <alignment horizontal="left" vertical="top" wrapText="1"/>
    </xf>
    <xf numFmtId="0" fontId="2" fillId="5" borderId="4" xfId="0" applyFont="1" applyFill="1" applyBorder="1" applyAlignment="1">
      <alignment horizontal="left" vertical="center" wrapText="1"/>
    </xf>
    <xf numFmtId="0" fontId="2" fillId="5" borderId="1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 wrapText="1"/>
    </xf>
    <xf numFmtId="0" fontId="0" fillId="5" borderId="26" xfId="0" applyFill="1" applyBorder="1" applyAlignment="1">
      <alignment horizontal="center"/>
    </xf>
    <xf numFmtId="0" fontId="0" fillId="5" borderId="29" xfId="0" applyFill="1" applyBorder="1" applyAlignment="1">
      <alignment horizontal="center"/>
    </xf>
    <xf numFmtId="9" fontId="0" fillId="0" borderId="8" xfId="0" applyNumberFormat="1" applyBorder="1" applyAlignment="1">
      <alignment horizontal="center"/>
    </xf>
    <xf numFmtId="9" fontId="0" fillId="0" borderId="0" xfId="0" applyNumberFormat="1" applyBorder="1" applyAlignment="1">
      <alignment horizontal="center"/>
    </xf>
    <xf numFmtId="9" fontId="0" fillId="0" borderId="9" xfId="0" applyNumberFormat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3" fillId="6" borderId="5" xfId="0" applyFont="1" applyFill="1" applyBorder="1" applyAlignment="1">
      <alignment horizontal="center" wrapText="1"/>
    </xf>
    <xf numFmtId="0" fontId="3" fillId="6" borderId="36" xfId="0" applyFont="1" applyFill="1" applyBorder="1" applyAlignment="1">
      <alignment horizontal="center" wrapText="1"/>
    </xf>
    <xf numFmtId="0" fontId="0" fillId="0" borderId="51" xfId="0" applyBorder="1" applyAlignment="1">
      <alignment horizontal="center"/>
    </xf>
    <xf numFmtId="0" fontId="0" fillId="0" borderId="52" xfId="0" applyBorder="1" applyAlignment="1">
      <alignment horizontal="center"/>
    </xf>
    <xf numFmtId="8" fontId="8" fillId="7" borderId="26" xfId="0" applyNumberFormat="1" applyFont="1" applyFill="1" applyBorder="1" applyAlignment="1">
      <alignment horizontal="center" vertical="center"/>
    </xf>
    <xf numFmtId="8" fontId="8" fillId="7" borderId="29" xfId="0" applyNumberFormat="1" applyFont="1" applyFill="1" applyBorder="1" applyAlignment="1">
      <alignment horizontal="center" vertical="center"/>
    </xf>
    <xf numFmtId="8" fontId="8" fillId="7" borderId="5" xfId="0" applyNumberFormat="1" applyFont="1" applyFill="1" applyBorder="1" applyAlignment="1">
      <alignment horizontal="center" vertical="center" wrapText="1"/>
    </xf>
    <xf numFmtId="8" fontId="8" fillId="7" borderId="7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0" fontId="7" fillId="0" borderId="7" xfId="0" applyFont="1" applyBorder="1" applyAlignment="1">
      <alignment horizontal="left" vertical="top"/>
    </xf>
    <xf numFmtId="0" fontId="7" fillId="0" borderId="12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7" fillId="0" borderId="13" xfId="0" applyFont="1" applyBorder="1" applyAlignment="1">
      <alignment horizontal="left" vertical="top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</cellXfs>
  <cellStyles count="2">
    <cellStyle name="Normal 2" xfId="1" xr:uid="{079194F1-8D44-4E62-AE7B-BAE4929EBC3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6131E-EEB9-42E7-B0F8-10D5EAC99E59}">
  <dimension ref="A1:G32"/>
  <sheetViews>
    <sheetView tabSelected="1" view="pageLayout" topLeftCell="A4" zoomScale="130" zoomScaleNormal="100" zoomScalePageLayoutView="130" workbookViewId="0">
      <selection activeCell="F24" sqref="F24"/>
    </sheetView>
  </sheetViews>
  <sheetFormatPr baseColWidth="10" defaultRowHeight="15" x14ac:dyDescent="0.25"/>
  <cols>
    <col min="1" max="1" width="19.28515625" customWidth="1"/>
    <col min="2" max="2" width="12.5703125" customWidth="1"/>
    <col min="4" max="4" width="12.85546875" bestFit="1" customWidth="1"/>
    <col min="6" max="6" width="19.42578125" customWidth="1"/>
  </cols>
  <sheetData>
    <row r="1" spans="1:6" ht="15.75" thickBot="1" x14ac:dyDescent="0.3">
      <c r="A1" s="34"/>
      <c r="B1" s="34"/>
      <c r="C1" s="31"/>
      <c r="D1" s="35"/>
      <c r="E1" s="35"/>
      <c r="F1" s="31"/>
    </row>
    <row r="2" spans="1:6" ht="15.75" thickBot="1" x14ac:dyDescent="0.3">
      <c r="A2" s="101" t="s">
        <v>18</v>
      </c>
      <c r="B2" s="102"/>
      <c r="C2" s="36"/>
      <c r="D2" s="36"/>
      <c r="E2" s="36"/>
      <c r="F2" s="37">
        <f ca="1">TODAY()</f>
        <v>46055</v>
      </c>
    </row>
    <row r="3" spans="1:6" ht="15.75" thickBot="1" x14ac:dyDescent="0.3">
      <c r="A3" s="38"/>
      <c r="B3" s="38"/>
      <c r="C3" s="33"/>
      <c r="D3" s="33"/>
      <c r="E3" s="32"/>
      <c r="F3" s="33"/>
    </row>
    <row r="4" spans="1:6" ht="15.6" customHeight="1" x14ac:dyDescent="0.25">
      <c r="A4" s="116" t="s">
        <v>21</v>
      </c>
      <c r="B4" s="117"/>
      <c r="C4" s="117"/>
      <c r="D4" s="117"/>
      <c r="E4" s="117"/>
      <c r="F4" s="118"/>
    </row>
    <row r="5" spans="1:6" ht="15.6" customHeight="1" x14ac:dyDescent="0.25">
      <c r="A5" s="119"/>
      <c r="B5" s="120"/>
      <c r="C5" s="120"/>
      <c r="D5" s="120"/>
      <c r="E5" s="120"/>
      <c r="F5" s="121"/>
    </row>
    <row r="6" spans="1:6" ht="30" x14ac:dyDescent="0.25">
      <c r="A6" s="6" t="s">
        <v>1</v>
      </c>
      <c r="B6" s="1" t="s">
        <v>2</v>
      </c>
      <c r="C6" s="97" t="s">
        <v>3</v>
      </c>
      <c r="D6" s="97"/>
      <c r="E6" s="97"/>
      <c r="F6" s="98"/>
    </row>
    <row r="7" spans="1:6" s="4" customFormat="1" ht="6.75" x14ac:dyDescent="0.15">
      <c r="A7" s="7"/>
      <c r="B7" s="2"/>
      <c r="C7" s="3"/>
      <c r="D7" s="3"/>
      <c r="E7" s="3"/>
      <c r="F7" s="8"/>
    </row>
    <row r="8" spans="1:6" ht="30" x14ac:dyDescent="0.25">
      <c r="A8" s="56" t="s">
        <v>28</v>
      </c>
      <c r="B8" s="13">
        <v>242.01</v>
      </c>
      <c r="C8" s="99" t="s">
        <v>30</v>
      </c>
      <c r="D8" s="99"/>
      <c r="E8" s="99"/>
      <c r="F8" s="100"/>
    </row>
    <row r="9" spans="1:6" ht="45" x14ac:dyDescent="0.25">
      <c r="A9" s="10" t="s">
        <v>33</v>
      </c>
      <c r="B9" s="45">
        <v>319.45</v>
      </c>
      <c r="C9" s="93" t="s">
        <v>31</v>
      </c>
      <c r="D9" s="93"/>
      <c r="E9" s="93"/>
      <c r="F9" s="94"/>
    </row>
    <row r="10" spans="1:6" s="4" customFormat="1" ht="75" x14ac:dyDescent="0.25">
      <c r="A10" s="57" t="s">
        <v>27</v>
      </c>
      <c r="B10" s="58">
        <v>580.82000000000005</v>
      </c>
      <c r="C10" s="79" t="s">
        <v>26</v>
      </c>
      <c r="D10" s="80"/>
      <c r="E10" s="80"/>
      <c r="F10" s="81"/>
    </row>
    <row r="11" spans="1:6" ht="45" customHeight="1" x14ac:dyDescent="0.25">
      <c r="A11" s="11" t="s">
        <v>5</v>
      </c>
      <c r="B11" s="14">
        <v>968.04</v>
      </c>
      <c r="C11" s="95" t="s">
        <v>25</v>
      </c>
      <c r="D11" s="95"/>
      <c r="E11" s="95"/>
      <c r="F11" s="96"/>
    </row>
    <row r="12" spans="1:6" s="4" customFormat="1" ht="0.75" customHeight="1" x14ac:dyDescent="0.15">
      <c r="A12" s="12"/>
      <c r="B12" s="15"/>
      <c r="C12" s="5"/>
      <c r="D12" s="5"/>
      <c r="E12" s="5"/>
      <c r="F12" s="9"/>
    </row>
    <row r="13" spans="1:6" s="4" customFormat="1" ht="15.75" customHeight="1" thickBot="1" x14ac:dyDescent="0.25">
      <c r="A13" s="122"/>
      <c r="B13" s="123"/>
      <c r="C13" s="91" t="s">
        <v>20</v>
      </c>
      <c r="D13" s="91"/>
      <c r="E13" s="91"/>
      <c r="F13" s="92"/>
    </row>
    <row r="14" spans="1:6" ht="6.6" customHeight="1" thickBot="1" x14ac:dyDescent="0.3">
      <c r="A14" s="46"/>
      <c r="B14" s="46"/>
      <c r="C14" s="47"/>
      <c r="D14" s="47"/>
      <c r="E14" s="47"/>
      <c r="F14" s="47"/>
    </row>
    <row r="15" spans="1:6" x14ac:dyDescent="0.25">
      <c r="A15" s="76" t="s">
        <v>19</v>
      </c>
      <c r="B15" s="77"/>
      <c r="C15" s="77"/>
      <c r="D15" s="77"/>
      <c r="E15" s="77"/>
      <c r="F15" s="78"/>
    </row>
    <row r="16" spans="1:6" ht="31.5" customHeight="1" thickBot="1" x14ac:dyDescent="0.3">
      <c r="A16" s="82" t="s">
        <v>29</v>
      </c>
      <c r="B16" s="83"/>
      <c r="C16" s="83"/>
      <c r="D16" s="83"/>
      <c r="E16" s="83"/>
      <c r="F16" s="84"/>
    </row>
    <row r="17" spans="1:7" ht="15.75" thickBot="1" x14ac:dyDescent="0.3">
      <c r="A17" s="16" t="s">
        <v>4</v>
      </c>
      <c r="B17" s="39">
        <f>DATEDIF(E18, F18, "D") + 1</f>
        <v>181</v>
      </c>
      <c r="C17" s="25">
        <f>MONTH(F18) - MONTH(E18) + 12 * (YEAR(F18) - YEAR(E18)) + IF(DAY(F18) &gt;= DAY(E18), 1, 0)</f>
        <v>6</v>
      </c>
      <c r="D17" s="26" t="s">
        <v>7</v>
      </c>
      <c r="E17" s="23" t="s">
        <v>12</v>
      </c>
      <c r="F17" s="22" t="s">
        <v>13</v>
      </c>
    </row>
    <row r="18" spans="1:7" ht="30.75" x14ac:dyDescent="0.25">
      <c r="A18" s="21" t="s">
        <v>0</v>
      </c>
      <c r="B18" s="40">
        <f>SUM(B11)</f>
        <v>968.04</v>
      </c>
      <c r="C18" s="108" t="s">
        <v>17</v>
      </c>
      <c r="D18" s="109"/>
      <c r="E18" s="59">
        <v>46023</v>
      </c>
      <c r="F18" s="62">
        <v>46203</v>
      </c>
    </row>
    <row r="19" spans="1:7" ht="57.75" customHeight="1" thickBot="1" x14ac:dyDescent="0.3">
      <c r="A19" s="17" t="s">
        <v>32</v>
      </c>
      <c r="B19" s="44">
        <f>SUM(B10)*C17</f>
        <v>3484.92</v>
      </c>
      <c r="C19" s="110"/>
      <c r="D19" s="111"/>
      <c r="E19" s="27" t="s">
        <v>15</v>
      </c>
      <c r="F19" s="29" t="s">
        <v>16</v>
      </c>
    </row>
    <row r="20" spans="1:7" ht="15.75" thickBot="1" x14ac:dyDescent="0.3">
      <c r="A20" s="28" t="s">
        <v>6</v>
      </c>
      <c r="B20" s="41">
        <f>SUM(B19,B18)</f>
        <v>4452.96</v>
      </c>
      <c r="C20" s="85"/>
      <c r="D20" s="85"/>
      <c r="E20" s="85"/>
      <c r="F20" s="86"/>
    </row>
    <row r="21" spans="1:7" x14ac:dyDescent="0.25">
      <c r="A21" s="30">
        <v>0.8</v>
      </c>
      <c r="B21" s="42">
        <f>SUM(B20*80%)</f>
        <v>3562.3680000000004</v>
      </c>
      <c r="C21" s="87"/>
      <c r="D21" s="87"/>
      <c r="E21" s="87"/>
      <c r="F21" s="88"/>
    </row>
    <row r="22" spans="1:7" ht="15.75" thickBot="1" x14ac:dyDescent="0.3">
      <c r="A22" s="103"/>
      <c r="B22" s="104"/>
      <c r="C22" s="104"/>
      <c r="D22" s="104"/>
      <c r="E22" s="104"/>
      <c r="F22" s="105"/>
    </row>
    <row r="23" spans="1:7" ht="15.75" thickBot="1" x14ac:dyDescent="0.3">
      <c r="A23" s="73" t="s">
        <v>8</v>
      </c>
      <c r="B23" s="74"/>
      <c r="C23" s="74"/>
      <c r="D23" s="75"/>
      <c r="E23" s="106"/>
      <c r="F23" s="107"/>
    </row>
    <row r="24" spans="1:7" ht="45.75" thickBot="1" x14ac:dyDescent="0.3">
      <c r="A24" s="48" t="s">
        <v>22</v>
      </c>
      <c r="B24" s="28" t="s">
        <v>23</v>
      </c>
      <c r="C24" s="114">
        <f>SUM(30*C17)</f>
        <v>180</v>
      </c>
      <c r="D24" s="115"/>
      <c r="E24" s="24" t="s">
        <v>9</v>
      </c>
      <c r="F24" s="43">
        <f>SUM(C24,C25)</f>
        <v>3484.92</v>
      </c>
    </row>
    <row r="25" spans="1:7" ht="30" x14ac:dyDescent="0.25">
      <c r="A25" s="52" t="s">
        <v>10</v>
      </c>
      <c r="B25" s="53" t="s">
        <v>23</v>
      </c>
      <c r="C25" s="114">
        <f>SUM(B10*C17)-C24</f>
        <v>3304.92</v>
      </c>
      <c r="D25" s="115"/>
      <c r="E25" s="54" t="s">
        <v>14</v>
      </c>
      <c r="F25" s="55">
        <f>SUM(C25/C17)</f>
        <v>550.82000000000005</v>
      </c>
    </row>
    <row r="26" spans="1:7" ht="15.75" thickBot="1" x14ac:dyDescent="0.3">
      <c r="A26" s="18" t="s">
        <v>24</v>
      </c>
      <c r="B26" s="51"/>
      <c r="C26" s="60"/>
      <c r="D26" s="61"/>
      <c r="E26" s="49"/>
      <c r="F26" s="50"/>
    </row>
    <row r="27" spans="1:7" ht="15.75" thickBot="1" x14ac:dyDescent="0.3">
      <c r="A27" s="19"/>
      <c r="B27" s="20" t="s">
        <v>6</v>
      </c>
      <c r="C27" s="112">
        <f>SUM(C24:D26)</f>
        <v>3484.92</v>
      </c>
      <c r="D27" s="113"/>
      <c r="E27" s="63"/>
      <c r="F27" s="64"/>
      <c r="G27" s="66"/>
    </row>
    <row r="28" spans="1:7" ht="15.75" thickBot="1" x14ac:dyDescent="0.3"/>
    <row r="29" spans="1:7" ht="15.75" thickBot="1" x14ac:dyDescent="0.3">
      <c r="A29" s="73" t="s">
        <v>36</v>
      </c>
      <c r="B29" s="74"/>
      <c r="C29" s="74"/>
      <c r="D29" s="75"/>
    </row>
    <row r="30" spans="1:7" ht="30.75" thickBot="1" x14ac:dyDescent="0.3">
      <c r="A30" s="68" t="s">
        <v>11</v>
      </c>
      <c r="B30" s="69" t="s">
        <v>34</v>
      </c>
      <c r="C30" s="114">
        <f>SUM(B9*C17)</f>
        <v>1916.6999999999998</v>
      </c>
      <c r="D30" s="115"/>
      <c r="E30" s="65" t="s">
        <v>14</v>
      </c>
      <c r="F30" s="41">
        <v>319.45</v>
      </c>
    </row>
    <row r="31" spans="1:7" ht="15.75" thickBot="1" x14ac:dyDescent="0.3">
      <c r="A31" s="67" t="s">
        <v>35</v>
      </c>
      <c r="B31" s="70" t="s">
        <v>34</v>
      </c>
      <c r="C31" s="89">
        <f>SUM(F31*C17)</f>
        <v>1452.06</v>
      </c>
      <c r="D31" s="90"/>
      <c r="E31" s="65" t="s">
        <v>14</v>
      </c>
      <c r="F31" s="41">
        <f>SUM(B8)</f>
        <v>242.01</v>
      </c>
    </row>
    <row r="32" spans="1:7" ht="15.75" thickBot="1" x14ac:dyDescent="0.3">
      <c r="B32" s="19" t="s">
        <v>6</v>
      </c>
      <c r="C32" s="71">
        <f>SUM(C30+C31)</f>
        <v>3368.7599999999998</v>
      </c>
      <c r="D32" s="72"/>
      <c r="E32" s="65" t="s">
        <v>14</v>
      </c>
      <c r="F32" s="41">
        <f>SUM(F30+F31)</f>
        <v>561.46</v>
      </c>
    </row>
  </sheetData>
  <mergeCells count="24">
    <mergeCell ref="C30:D30"/>
    <mergeCell ref="A4:F5"/>
    <mergeCell ref="A13:B13"/>
    <mergeCell ref="C9:F9"/>
    <mergeCell ref="C11:F11"/>
    <mergeCell ref="C6:F6"/>
    <mergeCell ref="C8:F8"/>
    <mergeCell ref="A2:B2"/>
    <mergeCell ref="C32:D32"/>
    <mergeCell ref="A29:D29"/>
    <mergeCell ref="A15:F15"/>
    <mergeCell ref="C10:F10"/>
    <mergeCell ref="A16:F16"/>
    <mergeCell ref="C20:F21"/>
    <mergeCell ref="C31:D31"/>
    <mergeCell ref="C13:F13"/>
    <mergeCell ref="A22:F22"/>
    <mergeCell ref="E23:F23"/>
    <mergeCell ref="C18:D18"/>
    <mergeCell ref="C19:D19"/>
    <mergeCell ref="C27:D27"/>
    <mergeCell ref="A23:D23"/>
    <mergeCell ref="C24:D24"/>
    <mergeCell ref="C25:D2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Tabelle1!_Hlk154048056</vt:lpstr>
    </vt:vector>
  </TitlesOfParts>
  <Company>CGIE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Griska LUTGEN</dc:creator>
  <cp:lastModifiedBy>LUTGEN Griska</cp:lastModifiedBy>
  <cp:lastPrinted>2025-02-05T13:12:24Z</cp:lastPrinted>
  <dcterms:created xsi:type="dcterms:W3CDTF">2024-02-16T14:26:56Z</dcterms:created>
  <dcterms:modified xsi:type="dcterms:W3CDTF">2026-02-02T07:18:01Z</dcterms:modified>
  <cp:contentStatus/>
</cp:coreProperties>
</file>